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_no\Downloads\"/>
    </mc:Choice>
  </mc:AlternateContent>
  <xr:revisionPtr revIDLastSave="0" documentId="13_ncr:1_{896274AB-3232-4339-A105-79F2F43EB4D4}" xr6:coauthVersionLast="47" xr6:coauthVersionMax="47" xr10:uidLastSave="{00000000-0000-0000-0000-000000000000}"/>
  <bookViews>
    <workbookView xWindow="1272" yWindow="1404" windowWidth="17280" windowHeight="8880" xr2:uid="{24ED9BD0-1B73-4721-A57F-4236BB97C082}"/>
  </bookViews>
  <sheets>
    <sheet name="入力シート（毎月給与）" sheetId="3" r:id="rId1"/>
    <sheet name="入力シート（ボーナス）" sheetId="6" r:id="rId2"/>
    <sheet name="標準報酬等級表" sheetId="5" r:id="rId3"/>
  </sheets>
  <definedNames>
    <definedName name="_xlnm.Print_Area" localSheetId="0">'入力シート（毎月給与）'!$A$1:$AI$17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3" l="1"/>
  <c r="Z13" i="3"/>
  <c r="Z14" i="3"/>
  <c r="Z15" i="3"/>
  <c r="Z11" i="3"/>
  <c r="D9" i="6"/>
  <c r="D10" i="6"/>
  <c r="D11" i="6"/>
  <c r="D12" i="6"/>
  <c r="D8" i="6"/>
  <c r="X8" i="3"/>
  <c r="AB8" i="3" s="1"/>
  <c r="B4" i="6"/>
  <c r="B5" i="6" s="1"/>
  <c r="AB7" i="3" l="1"/>
  <c r="Z7" i="3"/>
  <c r="X7" i="3"/>
  <c r="V7" i="3"/>
  <c r="T7" i="3"/>
  <c r="R7" i="3"/>
  <c r="P7" i="3"/>
  <c r="N7" i="3"/>
  <c r="L7" i="3"/>
  <c r="J7" i="3"/>
  <c r="H7" i="3"/>
  <c r="T8" i="3" l="1"/>
</calcChain>
</file>

<file path=xl/sharedStrings.xml><?xml version="1.0" encoding="utf-8"?>
<sst xmlns="http://schemas.openxmlformats.org/spreadsheetml/2006/main" count="282" uniqueCount="52">
  <si>
    <t>給料月額</t>
    <rPh sb="0" eb="4">
      <t>キュウリョウゲツガク</t>
    </rPh>
    <phoneticPr fontId="1"/>
  </si>
  <si>
    <t>円</t>
    <rPh sb="0" eb="1">
      <t>エン</t>
    </rPh>
    <phoneticPr fontId="1"/>
  </si>
  <si>
    <t>基本情報</t>
    <rPh sb="0" eb="4">
      <t>キホンジョウホウ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</si>
  <si>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</si>
  <si>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</si>
  <si>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</si>
  <si>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変動月</t>
    <rPh sb="0" eb="2">
      <t>ヘンドウ</t>
    </rPh>
    <rPh sb="2" eb="3">
      <t>ツキ</t>
    </rPh>
    <phoneticPr fontId="1"/>
  </si>
  <si>
    <t>合計</t>
    <rPh sb="0" eb="2">
      <t>ゴウケイ</t>
    </rPh>
    <phoneticPr fontId="1"/>
  </si>
  <si>
    <t>2か月目</t>
    <rPh sb="2" eb="4">
      <t>ゲツメ</t>
    </rPh>
    <phoneticPr fontId="1"/>
  </si>
  <si>
    <t>3か月目</t>
    <rPh sb="2" eb="4">
      <t>ゲツメ</t>
    </rPh>
    <phoneticPr fontId="1"/>
  </si>
  <si>
    <t>給与の支給月</t>
    <rPh sb="0" eb="2">
      <t>キュウヨ</t>
    </rPh>
    <rPh sb="3" eb="5">
      <t>シキュウ</t>
    </rPh>
    <rPh sb="5" eb="6">
      <t>ツキ</t>
    </rPh>
    <phoneticPr fontId="1"/>
  </si>
  <si>
    <t>扶養手当</t>
    <rPh sb="0" eb="4">
      <t>フヨウテアテ</t>
    </rPh>
    <phoneticPr fontId="1"/>
  </si>
  <si>
    <t>住居手当</t>
    <rPh sb="0" eb="4">
      <t>ジュウキョテアテ</t>
    </rPh>
    <phoneticPr fontId="1"/>
  </si>
  <si>
    <t>通勤手当</t>
    <rPh sb="0" eb="4">
      <t>ツウキンテアテ</t>
    </rPh>
    <phoneticPr fontId="1"/>
  </si>
  <si>
    <t>単身赴任手当</t>
    <rPh sb="0" eb="6">
      <t>タンシンフニンテアテ</t>
    </rPh>
    <phoneticPr fontId="1"/>
  </si>
  <si>
    <t>地域手当</t>
    <rPh sb="0" eb="4">
      <t>チイキテアテ</t>
    </rPh>
    <phoneticPr fontId="1"/>
  </si>
  <si>
    <t>管理職手当</t>
    <rPh sb="0" eb="5">
      <t>カンリショクテアテ</t>
    </rPh>
    <phoneticPr fontId="1"/>
  </si>
  <si>
    <t>時間外勤務手当</t>
    <rPh sb="0" eb="7">
      <t>ジカンガイキンムテアテ</t>
    </rPh>
    <phoneticPr fontId="1"/>
  </si>
  <si>
    <t>休日勤務手当</t>
    <rPh sb="0" eb="6">
      <t>キュウジツキンムテアテ</t>
    </rPh>
    <phoneticPr fontId="1"/>
  </si>
  <si>
    <t>夜間勤務手当</t>
    <rPh sb="0" eb="6">
      <t>ヤカンキンムテアテ</t>
    </rPh>
    <phoneticPr fontId="1"/>
  </si>
  <si>
    <t>その他手当</t>
    <rPh sb="2" eb="3">
      <t>タ</t>
    </rPh>
    <rPh sb="3" eb="5">
      <t>テアテ</t>
    </rPh>
    <phoneticPr fontId="1"/>
  </si>
  <si>
    <t>円</t>
    <rPh sb="0" eb="1">
      <t>エン</t>
    </rPh>
    <phoneticPr fontId="1"/>
  </si>
  <si>
    <t>平均額</t>
    <rPh sb="0" eb="3">
      <t>ヘイキンガク</t>
    </rPh>
    <phoneticPr fontId="1"/>
  </si>
  <si>
    <t>標準報酬月額</t>
    <rPh sb="0" eb="2">
      <t>ヒョウジュン</t>
    </rPh>
    <rPh sb="2" eb="4">
      <t>ホウシュウ</t>
    </rPh>
    <rPh sb="4" eb="6">
      <t>ゲツガク</t>
    </rPh>
    <phoneticPr fontId="1"/>
  </si>
  <si>
    <t>合計額</t>
    <rPh sb="0" eb="3">
      <t>ゴウケイガク</t>
    </rPh>
    <phoneticPr fontId="1"/>
  </si>
  <si>
    <t>支払基礎日数</t>
    <rPh sb="0" eb="2">
      <t>シハラ</t>
    </rPh>
    <rPh sb="2" eb="6">
      <t>キソニッスウ</t>
    </rPh>
    <phoneticPr fontId="1"/>
  </si>
  <si>
    <t>長期給付</t>
    <rPh sb="0" eb="2">
      <t>チョウキ</t>
    </rPh>
    <rPh sb="2" eb="4">
      <t>キュウフ</t>
    </rPh>
    <phoneticPr fontId="1"/>
  </si>
  <si>
    <t>円以上</t>
    <rPh sb="0" eb="1">
      <t>エン</t>
    </rPh>
    <rPh sb="1" eb="3">
      <t>イジョウ</t>
    </rPh>
    <phoneticPr fontId="1"/>
  </si>
  <si>
    <t>円未満</t>
    <phoneticPr fontId="1"/>
  </si>
  <si>
    <t>標 準 報 酬 等 級 表</t>
  </si>
  <si>
    <r>
      <rPr>
        <sz val="12"/>
        <rFont val="ＭＳ 明朝"/>
        <family val="1"/>
        <charset val="128"/>
      </rPr>
      <t>厚生
年金</t>
    </r>
  </si>
  <si>
    <r>
      <rPr>
        <sz val="12"/>
        <rFont val="ＭＳ 明朝"/>
        <family val="1"/>
        <charset val="128"/>
      </rPr>
      <t>退職等
年金</t>
    </r>
  </si>
  <si>
    <t>短期給付</t>
    <phoneticPr fontId="1"/>
  </si>
  <si>
    <t>報酬月額</t>
    <phoneticPr fontId="1"/>
  </si>
  <si>
    <t>短期経理</t>
    <phoneticPr fontId="1"/>
  </si>
  <si>
    <t>介護保険</t>
    <phoneticPr fontId="1"/>
  </si>
  <si>
    <t>厚生年金保険経理</t>
    <phoneticPr fontId="1"/>
  </si>
  <si>
    <t>退職等年金経理</t>
    <phoneticPr fontId="1"/>
  </si>
  <si>
    <t>保健経理</t>
    <phoneticPr fontId="1"/>
  </si>
  <si>
    <t>財源率</t>
    <rPh sb="0" eb="2">
      <t>ザイゲン</t>
    </rPh>
    <rPh sb="2" eb="3">
      <t>リツ</t>
    </rPh>
    <phoneticPr fontId="1"/>
  </si>
  <si>
    <t>‰</t>
    <phoneticPr fontId="1"/>
  </si>
  <si>
    <t>区分</t>
    <rPh sb="0" eb="2">
      <t>クブン</t>
    </rPh>
    <phoneticPr fontId="1"/>
  </si>
  <si>
    <t>掛金</t>
    <rPh sb="0" eb="2">
      <t>カケキン</t>
    </rPh>
    <phoneticPr fontId="1"/>
  </si>
  <si>
    <t>円</t>
    <rPh sb="0" eb="1">
      <t>エン</t>
    </rPh>
    <phoneticPr fontId="1"/>
  </si>
  <si>
    <t>期末手当</t>
    <rPh sb="0" eb="4">
      <t>キマツテアテ</t>
    </rPh>
    <phoneticPr fontId="1"/>
  </si>
  <si>
    <t>勤勉手当</t>
    <rPh sb="0" eb="4">
      <t>キンベンテアテ</t>
    </rPh>
    <phoneticPr fontId="1"/>
  </si>
  <si>
    <t>円</t>
    <rPh sb="0" eb="1">
      <t>エン</t>
    </rPh>
    <phoneticPr fontId="2"/>
  </si>
  <si>
    <t>標準期末手当等の額</t>
    <rPh sb="0" eb="2">
      <t>ヒョウジュン</t>
    </rPh>
    <rPh sb="2" eb="6">
      <t>キマツテアテ</t>
    </rPh>
    <rPh sb="6" eb="7">
      <t>ナド</t>
    </rPh>
    <rPh sb="8" eb="9">
      <t>ガク</t>
    </rPh>
    <phoneticPr fontId="1"/>
  </si>
  <si>
    <t>共済組合の掛金計算ツール（毎月の給与）</t>
    <rPh sb="0" eb="4">
      <t>キョウサイクミアイ</t>
    </rPh>
    <rPh sb="5" eb="7">
      <t>カケキン</t>
    </rPh>
    <rPh sb="7" eb="9">
      <t>ケイサン</t>
    </rPh>
    <rPh sb="13" eb="15">
      <t>マイツキ</t>
    </rPh>
    <rPh sb="16" eb="18">
      <t>キュウヨ</t>
    </rPh>
    <phoneticPr fontId="1"/>
  </si>
  <si>
    <t>共済組合の掛金計算ツール（ボーナス）</t>
    <rPh sb="0" eb="4">
      <t>キョウサイクミアイ</t>
    </rPh>
    <rPh sb="5" eb="7">
      <t>カケキン</t>
    </rPh>
    <rPh sb="7" eb="9">
      <t>ケイサン</t>
    </rPh>
    <phoneticPr fontId="1"/>
  </si>
  <si>
    <t>令和8</t>
  </si>
  <si>
    <t>令和8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</si>
</sst>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HGS創英角ｺﾞｼｯｸUB"/>
      <family val="3"/>
      <charset val="128"/>
    </font>
    <font>
      <sz val="11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8"/>
      <color theme="1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wrapText="1"/>
    </xf>
    <xf numFmtId="1" fontId="8" fillId="0" borderId="3" xfId="0" applyNumberFormat="1" applyFont="1" applyBorder="1" applyAlignment="1">
      <alignment horizontal="right" vertical="top" shrinkToFit="1"/>
    </xf>
    <xf numFmtId="3" fontId="8" fillId="0" borderId="3" xfId="0" applyNumberFormat="1" applyFont="1" applyBorder="1" applyAlignment="1">
      <alignment horizontal="right" vertical="top" shrinkToFit="1"/>
    </xf>
    <xf numFmtId="3" fontId="8" fillId="0" borderId="4" xfId="0" applyNumberFormat="1" applyFont="1" applyBorder="1" applyAlignment="1">
      <alignment horizontal="right" vertical="top" shrinkToFit="1"/>
    </xf>
    <xf numFmtId="1" fontId="8" fillId="0" borderId="13" xfId="0" applyNumberFormat="1" applyFont="1" applyBorder="1" applyAlignment="1">
      <alignment horizontal="right" vertical="top" shrinkToFit="1"/>
    </xf>
    <xf numFmtId="0" fontId="8" fillId="0" borderId="3" xfId="0" applyFont="1" applyBorder="1" applyAlignment="1">
      <alignment vertical="top" shrinkToFit="1"/>
    </xf>
    <xf numFmtId="176" fontId="2" fillId="0" borderId="17" xfId="0" applyNumberFormat="1" applyFont="1" applyBorder="1">
      <alignment vertical="center"/>
    </xf>
    <xf numFmtId="176" fontId="4" fillId="2" borderId="18" xfId="0" applyNumberFormat="1" applyFont="1" applyFill="1" applyBorder="1">
      <alignment vertical="center"/>
    </xf>
    <xf numFmtId="176" fontId="2" fillId="0" borderId="19" xfId="0" applyNumberFormat="1" applyFont="1" applyBorder="1">
      <alignment vertical="center"/>
    </xf>
    <xf numFmtId="176" fontId="4" fillId="2" borderId="20" xfId="0" applyNumberFormat="1" applyFont="1" applyFill="1" applyBorder="1">
      <alignment vertical="center"/>
    </xf>
    <xf numFmtId="176" fontId="2" fillId="0" borderId="16" xfId="0" applyNumberFormat="1" applyFont="1" applyBorder="1">
      <alignment vertical="center"/>
    </xf>
    <xf numFmtId="176" fontId="4" fillId="2" borderId="21" xfId="0" applyNumberFormat="1" applyFont="1" applyFill="1" applyBorder="1">
      <alignment vertical="center"/>
    </xf>
    <xf numFmtId="176" fontId="2" fillId="0" borderId="22" xfId="0" applyNumberFormat="1" applyFont="1" applyBorder="1">
      <alignment vertical="center"/>
    </xf>
    <xf numFmtId="176" fontId="4" fillId="2" borderId="23" xfId="0" applyNumberFormat="1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2" fillId="0" borderId="18" xfId="0" applyFont="1" applyBorder="1">
      <alignment vertical="center"/>
    </xf>
    <xf numFmtId="0" fontId="4" fillId="2" borderId="21" xfId="0" applyFont="1" applyFill="1" applyBorder="1">
      <alignment vertical="center"/>
    </xf>
    <xf numFmtId="0" fontId="2" fillId="0" borderId="17" xfId="0" applyFont="1" applyBorder="1">
      <alignment vertical="center"/>
    </xf>
    <xf numFmtId="0" fontId="4" fillId="2" borderId="18" xfId="0" applyFont="1" applyFill="1" applyBorder="1">
      <alignment vertical="center"/>
    </xf>
    <xf numFmtId="176" fontId="2" fillId="0" borderId="27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6" xfId="0" applyNumberFormat="1" applyFont="1" applyBorder="1" applyAlignment="1">
      <alignment vertical="center" shrinkToFit="1"/>
    </xf>
    <xf numFmtId="0" fontId="4" fillId="2" borderId="28" xfId="0" applyFont="1" applyFill="1" applyBorder="1">
      <alignment vertical="center"/>
    </xf>
    <xf numFmtId="0" fontId="2" fillId="0" borderId="20" xfId="0" applyFont="1" applyBorder="1">
      <alignment vertical="center"/>
    </xf>
    <xf numFmtId="0" fontId="4" fillId="2" borderId="23" xfId="0" applyFont="1" applyFill="1" applyBorder="1">
      <alignment vertical="center"/>
    </xf>
    <xf numFmtId="0" fontId="2" fillId="0" borderId="19" xfId="0" applyFont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2" fillId="0" borderId="30" xfId="0" applyFont="1" applyBorder="1">
      <alignment vertical="center"/>
    </xf>
    <xf numFmtId="0" fontId="4" fillId="2" borderId="31" xfId="0" applyFont="1" applyFill="1" applyBorder="1">
      <alignment vertical="center"/>
    </xf>
    <xf numFmtId="0" fontId="2" fillId="0" borderId="32" xfId="0" applyFont="1" applyBorder="1">
      <alignment vertical="center"/>
    </xf>
    <xf numFmtId="0" fontId="4" fillId="2" borderId="30" xfId="0" applyFont="1" applyFill="1" applyBorder="1">
      <alignment vertical="center"/>
    </xf>
    <xf numFmtId="176" fontId="2" fillId="0" borderId="32" xfId="0" applyNumberFormat="1" applyFont="1" applyBorder="1">
      <alignment vertical="center"/>
    </xf>
    <xf numFmtId="176" fontId="4" fillId="2" borderId="30" xfId="0" applyNumberFormat="1" applyFont="1" applyFill="1" applyBorder="1">
      <alignment vertical="center"/>
    </xf>
    <xf numFmtId="176" fontId="4" fillId="2" borderId="31" xfId="0" applyNumberFormat="1" applyFont="1" applyFill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20" xfId="0" applyNumberFormat="1" applyFont="1" applyBorder="1" applyAlignment="1">
      <alignment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177" fontId="4" fillId="2" borderId="23" xfId="0" applyNumberFormat="1" applyFont="1" applyFill="1" applyBorder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>
      <alignment vertical="center"/>
    </xf>
    <xf numFmtId="0" fontId="2" fillId="3" borderId="23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3" fontId="8" fillId="4" borderId="3" xfId="0" applyNumberFormat="1" applyFont="1" applyFill="1" applyBorder="1" applyAlignment="1">
      <alignment horizontal="right" vertical="top" shrinkToFit="1"/>
    </xf>
    <xf numFmtId="3" fontId="8" fillId="4" borderId="5" xfId="0" applyNumberFormat="1" applyFont="1" applyFill="1" applyBorder="1" applyAlignment="1">
      <alignment horizontal="left" vertical="top" shrinkToFit="1"/>
    </xf>
    <xf numFmtId="176" fontId="2" fillId="0" borderId="23" xfId="0" applyNumberFormat="1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31296</xdr:colOff>
      <xdr:row>7</xdr:row>
      <xdr:rowOff>159204</xdr:rowOff>
    </xdr:from>
    <xdr:to>
      <xdr:col>5</xdr:col>
      <xdr:colOff>600076</xdr:colOff>
      <xdr:row>8</xdr:row>
      <xdr:rowOff>254453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3B19E8-40CB-4C80-9FF2-FF65775069BC}"/>
            </a:ext>
          </a:extLst>
        </xdr:cNvPr>
        <xdr:cNvSpPr/>
      </xdr:nvSpPr>
      <xdr:spPr>
        <a:xfrm>
          <a:off x="678996" y="2826204"/>
          <a:ext cx="2588080" cy="476249"/>
        </a:xfrm>
        <a:prstGeom prst="rect">
          <a:avLst/>
        </a:prstGeom>
        <a:ln w="317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に入力してください。</a:t>
          </a:r>
        </a:p>
      </xdr:txBody>
    </xdr:sp>
    <xdr:clientData/>
  </xdr:twoCellAnchor>
  <xdr:twoCellAnchor>
    <xdr:from>
      <xdr:col>1</xdr:col>
      <xdr:colOff>250371</xdr:colOff>
      <xdr:row>7</xdr:row>
      <xdr:rowOff>240846</xdr:rowOff>
    </xdr:from>
    <xdr:to>
      <xdr:col>3</xdr:col>
      <xdr:colOff>8164</xdr:colOff>
      <xdr:row>8</xdr:row>
      <xdr:rowOff>193221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A57BEFA-31DD-4511-8554-BCDD642E8AB3}"/>
            </a:ext>
          </a:extLst>
        </xdr:cNvPr>
        <xdr:cNvSpPr/>
      </xdr:nvSpPr>
      <xdr:spPr>
        <a:xfrm>
          <a:off x="898071" y="2907846"/>
          <a:ext cx="767443" cy="333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</xdr:row>
      <xdr:rowOff>38100</xdr:rowOff>
    </xdr:from>
    <xdr:to>
      <xdr:col>7</xdr:col>
      <xdr:colOff>28576</xdr:colOff>
      <xdr:row>2</xdr:row>
      <xdr:rowOff>133349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FC81B4-598E-45CF-ABDA-987FD63FE589}"/>
            </a:ext>
          </a:extLst>
        </xdr:cNvPr>
        <xdr:cNvSpPr/>
      </xdr:nvSpPr>
      <xdr:spPr>
        <a:xfrm>
          <a:off x="3124200" y="419100"/>
          <a:ext cx="2609851" cy="476249"/>
        </a:xfrm>
        <a:prstGeom prst="rect">
          <a:avLst/>
        </a:prstGeom>
        <a:ln w="317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に入力してください。</a:t>
          </a:r>
        </a:p>
      </xdr:txBody>
    </xdr:sp>
    <xdr:clientData/>
  </xdr:twoCellAnchor>
  <xdr:twoCellAnchor>
    <xdr:from>
      <xdr:col>3</xdr:col>
      <xdr:colOff>371475</xdr:colOff>
      <xdr:row>1</xdr:row>
      <xdr:rowOff>110217</xdr:rowOff>
    </xdr:from>
    <xdr:to>
      <xdr:col>4</xdr:col>
      <xdr:colOff>457200</xdr:colOff>
      <xdr:row>2</xdr:row>
      <xdr:rowOff>62592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B991EB9-69D3-4AC8-8DE3-9663FFB36FA3}"/>
            </a:ext>
          </a:extLst>
        </xdr:cNvPr>
        <xdr:cNvSpPr/>
      </xdr:nvSpPr>
      <xdr:spPr>
        <a:xfrm>
          <a:off x="3333750" y="491217"/>
          <a:ext cx="771525" cy="333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CCD8-98E2-45C8-9AF8-F365D8D61AD9}">
  <sheetPr>
    <tabColor rgb="FFFFFF00"/>
  </sheetPr>
  <dimension ref="A1:AO17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4.4" x14ac:dyDescent="0.45"/>
  <cols>
    <col min="1" max="1" width="8.5" style="1" bestFit="1" customWidth="1"/>
    <col min="2" max="2" width="7.59765625" style="1" customWidth="1"/>
    <col min="3" max="3" width="5.59765625" style="1" customWidth="1"/>
    <col min="4" max="4" width="7.59765625" style="1" customWidth="1"/>
    <col min="5" max="5" width="5.59765625" style="1" customWidth="1"/>
    <col min="6" max="6" width="13.8984375" style="1" bestFit="1" customWidth="1"/>
    <col min="7" max="7" width="5.59765625" style="1" customWidth="1"/>
    <col min="8" max="8" width="10.59765625" style="1" customWidth="1"/>
    <col min="9" max="9" width="5.59765625" style="1" customWidth="1"/>
    <col min="10" max="10" width="10.59765625" style="1" customWidth="1"/>
    <col min="11" max="11" width="5.59765625" style="1" customWidth="1"/>
    <col min="12" max="12" width="10.59765625" style="1" customWidth="1"/>
    <col min="13" max="13" width="5.59765625" style="1" customWidth="1"/>
    <col min="14" max="14" width="10.59765625" style="1" customWidth="1"/>
    <col min="15" max="15" width="5.59765625" style="1" customWidth="1"/>
    <col min="16" max="16" width="10.59765625" style="1" customWidth="1"/>
    <col min="17" max="17" width="5.59765625" style="1" customWidth="1"/>
    <col min="18" max="18" width="10.59765625" style="1" customWidth="1"/>
    <col min="19" max="19" width="5.59765625" style="1" customWidth="1"/>
    <col min="20" max="20" width="10.59765625" style="1" customWidth="1"/>
    <col min="21" max="21" width="5.59765625" style="1" customWidth="1"/>
    <col min="22" max="22" width="10.59765625" style="1" customWidth="1"/>
    <col min="23" max="23" width="5.59765625" style="1" customWidth="1"/>
    <col min="24" max="24" width="10.59765625" style="1" customWidth="1"/>
    <col min="25" max="25" width="5.59765625" style="1" customWidth="1"/>
    <col min="26" max="26" width="10.59765625" style="1" customWidth="1"/>
    <col min="27" max="27" width="5.59765625" style="1" customWidth="1"/>
    <col min="28" max="28" width="10.59765625" style="1" customWidth="1"/>
    <col min="29" max="29" width="5.59765625" style="1" customWidth="1"/>
    <col min="30" max="30" width="10.59765625" style="1" customWidth="1"/>
    <col min="31" max="31" width="5.5" style="1" bestFit="1" customWidth="1"/>
    <col min="32" max="32" width="10.59765625" style="1" customWidth="1"/>
    <col min="33" max="33" width="5.5" style="1" bestFit="1" customWidth="1"/>
    <col min="34" max="34" width="10.59765625" style="1" customWidth="1"/>
    <col min="35" max="35" width="5.5" style="1" bestFit="1" customWidth="1"/>
    <col min="36" max="36" width="10.59765625" style="1" customWidth="1"/>
    <col min="37" max="37" width="5.5" style="1" bestFit="1" customWidth="1"/>
    <col min="38" max="38" width="10.59765625" style="1" customWidth="1"/>
    <col min="39" max="39" width="5.5" style="1" bestFit="1" customWidth="1"/>
    <col min="40" max="16384" width="9" style="1"/>
  </cols>
  <sheetData>
    <row r="1" spans="1:41" ht="30" customHeight="1" x14ac:dyDescent="0.45">
      <c r="A1" s="1" t="s">
        <v>48</v>
      </c>
    </row>
    <row r="2" spans="1:41" ht="30" customHeight="1" x14ac:dyDescent="0.45">
      <c r="A2" s="66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7"/>
    </row>
    <row r="3" spans="1:41" ht="30" customHeight="1" thickBot="1" x14ac:dyDescent="0.5">
      <c r="A3" s="69" t="s">
        <v>10</v>
      </c>
      <c r="B3" s="69"/>
      <c r="C3" s="69"/>
      <c r="D3" s="69"/>
      <c r="E3" s="70"/>
      <c r="F3" s="71" t="s">
        <v>25</v>
      </c>
      <c r="G3" s="72"/>
      <c r="H3" s="64" t="s">
        <v>0</v>
      </c>
      <c r="I3" s="65"/>
      <c r="J3" s="64" t="s">
        <v>11</v>
      </c>
      <c r="K3" s="65"/>
      <c r="L3" s="64" t="s">
        <v>16</v>
      </c>
      <c r="M3" s="65"/>
      <c r="N3" s="64" t="s">
        <v>15</v>
      </c>
      <c r="O3" s="65"/>
      <c r="P3" s="64" t="s">
        <v>12</v>
      </c>
      <c r="Q3" s="65"/>
      <c r="R3" s="64" t="s">
        <v>13</v>
      </c>
      <c r="S3" s="65"/>
      <c r="T3" s="64" t="s">
        <v>14</v>
      </c>
      <c r="U3" s="65"/>
      <c r="V3" s="64" t="s">
        <v>17</v>
      </c>
      <c r="W3" s="65"/>
      <c r="X3" s="64" t="s">
        <v>18</v>
      </c>
      <c r="Y3" s="65"/>
      <c r="Z3" s="64" t="s">
        <v>19</v>
      </c>
      <c r="AA3" s="65"/>
      <c r="AB3" s="64" t="s">
        <v>20</v>
      </c>
      <c r="AC3" s="64"/>
      <c r="AD3" s="2"/>
      <c r="AE3" s="2"/>
      <c r="AF3" s="9"/>
      <c r="AG3" s="9"/>
      <c r="AH3" s="3"/>
      <c r="AI3" s="3"/>
      <c r="AJ3" s="4"/>
      <c r="AK3" s="4"/>
      <c r="AL3" s="5"/>
    </row>
    <row r="4" spans="1:41" ht="30" customHeight="1" thickTop="1" x14ac:dyDescent="0.45">
      <c r="A4" s="51" t="s">
        <v>6</v>
      </c>
      <c r="B4" s="28" t="s">
        <v>51</v>
      </c>
      <c r="C4" s="29" t="s">
        <v>4</v>
      </c>
      <c r="D4" s="30">
        <v>6</v>
      </c>
      <c r="E4" s="31" t="s">
        <v>3</v>
      </c>
      <c r="F4" s="32">
        <v>22</v>
      </c>
      <c r="G4" s="20" t="s">
        <v>5</v>
      </c>
      <c r="H4" s="21">
        <v>182200</v>
      </c>
      <c r="I4" s="20" t="s">
        <v>1</v>
      </c>
      <c r="J4" s="21">
        <v>6500</v>
      </c>
      <c r="K4" s="20" t="s">
        <v>1</v>
      </c>
      <c r="L4" s="21">
        <v>0</v>
      </c>
      <c r="M4" s="20" t="s">
        <v>1</v>
      </c>
      <c r="N4" s="21">
        <v>28305</v>
      </c>
      <c r="O4" s="20" t="s">
        <v>1</v>
      </c>
      <c r="P4" s="21">
        <v>28000</v>
      </c>
      <c r="Q4" s="20" t="s">
        <v>1</v>
      </c>
      <c r="R4" s="21">
        <v>4200</v>
      </c>
      <c r="S4" s="20" t="s">
        <v>1</v>
      </c>
      <c r="T4" s="21">
        <v>0</v>
      </c>
      <c r="U4" s="20" t="s">
        <v>1</v>
      </c>
      <c r="V4" s="21">
        <v>169439</v>
      </c>
      <c r="W4" s="20" t="s">
        <v>1</v>
      </c>
      <c r="X4" s="21">
        <v>1810</v>
      </c>
      <c r="Y4" s="20" t="s">
        <v>1</v>
      </c>
      <c r="Z4" s="21">
        <v>0</v>
      </c>
      <c r="AA4" s="20" t="s">
        <v>1</v>
      </c>
      <c r="AB4" s="25">
        <v>0</v>
      </c>
      <c r="AC4" s="26" t="s">
        <v>1</v>
      </c>
      <c r="AD4" s="6"/>
      <c r="AE4" s="3"/>
      <c r="AF4" s="7"/>
      <c r="AG4" s="8"/>
    </row>
    <row r="5" spans="1:41" ht="30" customHeight="1" x14ac:dyDescent="0.45">
      <c r="A5" s="52" t="s">
        <v>8</v>
      </c>
      <c r="B5" s="36" t="s">
        <v>50</v>
      </c>
      <c r="C5" s="37" t="s">
        <v>4</v>
      </c>
      <c r="D5" s="38">
        <v>7</v>
      </c>
      <c r="E5" s="39" t="s">
        <v>3</v>
      </c>
      <c r="F5" s="40">
        <v>22</v>
      </c>
      <c r="G5" s="22" t="s">
        <v>5</v>
      </c>
      <c r="H5" s="23">
        <v>182200</v>
      </c>
      <c r="I5" s="22" t="s">
        <v>1</v>
      </c>
      <c r="J5" s="23">
        <v>6500</v>
      </c>
      <c r="K5" s="22" t="s">
        <v>1</v>
      </c>
      <c r="L5" s="23">
        <v>0</v>
      </c>
      <c r="M5" s="22" t="s">
        <v>1</v>
      </c>
      <c r="N5" s="23">
        <v>28305</v>
      </c>
      <c r="O5" s="22" t="s">
        <v>1</v>
      </c>
      <c r="P5" s="23">
        <v>28000</v>
      </c>
      <c r="Q5" s="22" t="s">
        <v>1</v>
      </c>
      <c r="R5" s="23">
        <v>4200</v>
      </c>
      <c r="S5" s="22" t="s">
        <v>1</v>
      </c>
      <c r="T5" s="23">
        <v>0</v>
      </c>
      <c r="U5" s="22" t="s">
        <v>1</v>
      </c>
      <c r="V5" s="23">
        <v>141854</v>
      </c>
      <c r="W5" s="22" t="s">
        <v>1</v>
      </c>
      <c r="X5" s="23">
        <v>0</v>
      </c>
      <c r="Y5" s="22" t="s">
        <v>1</v>
      </c>
      <c r="Z5" s="23">
        <v>0</v>
      </c>
      <c r="AA5" s="22" t="s">
        <v>1</v>
      </c>
      <c r="AB5" s="27">
        <v>0</v>
      </c>
      <c r="AC5" s="24" t="s">
        <v>1</v>
      </c>
      <c r="AD5" s="6"/>
      <c r="AE5" s="3"/>
      <c r="AF5" s="7"/>
      <c r="AG5" s="8"/>
    </row>
    <row r="6" spans="1:41" ht="30" customHeight="1" thickBot="1" x14ac:dyDescent="0.5">
      <c r="A6" s="52" t="s">
        <v>9</v>
      </c>
      <c r="B6" s="41" t="s">
        <v>51</v>
      </c>
      <c r="C6" s="42" t="s">
        <v>4</v>
      </c>
      <c r="D6" s="43">
        <v>8</v>
      </c>
      <c r="E6" s="44" t="s">
        <v>3</v>
      </c>
      <c r="F6" s="45">
        <v>22</v>
      </c>
      <c r="G6" s="46" t="s">
        <v>5</v>
      </c>
      <c r="H6" s="47">
        <v>182200</v>
      </c>
      <c r="I6" s="46" t="s">
        <v>1</v>
      </c>
      <c r="J6" s="47">
        <v>6500</v>
      </c>
      <c r="K6" s="46" t="s">
        <v>1</v>
      </c>
      <c r="L6" s="47">
        <v>0</v>
      </c>
      <c r="M6" s="46" t="s">
        <v>1</v>
      </c>
      <c r="N6" s="47">
        <v>28305</v>
      </c>
      <c r="O6" s="46" t="s">
        <v>1</v>
      </c>
      <c r="P6" s="47">
        <v>28000</v>
      </c>
      <c r="Q6" s="46" t="s">
        <v>1</v>
      </c>
      <c r="R6" s="47">
        <v>4200</v>
      </c>
      <c r="S6" s="46" t="s">
        <v>1</v>
      </c>
      <c r="T6" s="47">
        <v>0</v>
      </c>
      <c r="U6" s="46" t="s">
        <v>1</v>
      </c>
      <c r="V6" s="47">
        <v>111686</v>
      </c>
      <c r="W6" s="46" t="s">
        <v>1</v>
      </c>
      <c r="X6" s="47">
        <v>0</v>
      </c>
      <c r="Y6" s="46" t="s">
        <v>1</v>
      </c>
      <c r="Z6" s="47">
        <v>0</v>
      </c>
      <c r="AA6" s="46" t="s">
        <v>1</v>
      </c>
      <c r="AB6" s="48">
        <v>0</v>
      </c>
      <c r="AC6" s="49" t="s">
        <v>1</v>
      </c>
      <c r="AD6" s="6"/>
      <c r="AE6" s="3"/>
      <c r="AF6" s="7"/>
      <c r="AG6" s="8"/>
    </row>
    <row r="7" spans="1:41" ht="30" customHeight="1" thickTop="1" x14ac:dyDescent="0.45">
      <c r="A7" s="61" t="s">
        <v>7</v>
      </c>
      <c r="B7" s="62"/>
      <c r="C7" s="62"/>
      <c r="D7" s="62"/>
      <c r="E7" s="62"/>
      <c r="F7" s="62"/>
      <c r="G7" s="63"/>
      <c r="H7" s="34">
        <f>SUM(H4:H6)</f>
        <v>546600</v>
      </c>
      <c r="I7" s="33" t="s">
        <v>1</v>
      </c>
      <c r="J7" s="34">
        <f>SUM(J4:J6)</f>
        <v>19500</v>
      </c>
      <c r="K7" s="33" t="s">
        <v>1</v>
      </c>
      <c r="L7" s="34">
        <f>SUM(L4:L6)</f>
        <v>0</v>
      </c>
      <c r="M7" s="33" t="s">
        <v>1</v>
      </c>
      <c r="N7" s="34">
        <f>SUM(N4:N6)</f>
        <v>84915</v>
      </c>
      <c r="O7" s="33" t="s">
        <v>1</v>
      </c>
      <c r="P7" s="34">
        <f>SUM(P4:P6)</f>
        <v>84000</v>
      </c>
      <c r="Q7" s="33" t="s">
        <v>1</v>
      </c>
      <c r="R7" s="34">
        <f>SUM(R4:R6)</f>
        <v>12600</v>
      </c>
      <c r="S7" s="33" t="s">
        <v>1</v>
      </c>
      <c r="T7" s="34">
        <f>SUM(T4:T6)</f>
        <v>0</v>
      </c>
      <c r="U7" s="33" t="s">
        <v>1</v>
      </c>
      <c r="V7" s="34">
        <f>SUM(V4:V6)</f>
        <v>422979</v>
      </c>
      <c r="W7" s="33" t="s">
        <v>1</v>
      </c>
      <c r="X7" s="35">
        <f>SUM(X4:X6)</f>
        <v>1810</v>
      </c>
      <c r="Y7" s="33" t="s">
        <v>1</v>
      </c>
      <c r="Z7" s="34">
        <f>SUM(Z4:Z6)</f>
        <v>0</v>
      </c>
      <c r="AA7" s="33" t="s">
        <v>1</v>
      </c>
      <c r="AB7" s="34">
        <f>SUM(AB4:AB6)</f>
        <v>0</v>
      </c>
      <c r="AC7" s="33" t="s">
        <v>1</v>
      </c>
      <c r="AD7" s="6"/>
      <c r="AE7" s="3"/>
      <c r="AF7" s="7"/>
      <c r="AG7" s="8"/>
    </row>
    <row r="8" spans="1:41" ht="30" customHeight="1" x14ac:dyDescent="0.45">
      <c r="R8" s="66" t="s">
        <v>24</v>
      </c>
      <c r="S8" s="67"/>
      <c r="T8" s="50">
        <f>SUM(H7,J7,L7,N7,P7,R7,T7,V7,X7,Z7,AB7)</f>
        <v>1172404</v>
      </c>
      <c r="U8" s="37" t="s">
        <v>21</v>
      </c>
      <c r="V8" s="66" t="s">
        <v>22</v>
      </c>
      <c r="W8" s="67"/>
      <c r="X8" s="50">
        <f>ROUND(T8/COUNTIF(F4:F6,"&gt;=17"),1)</f>
        <v>390801.3</v>
      </c>
      <c r="Y8" s="37" t="s">
        <v>21</v>
      </c>
      <c r="Z8" s="66" t="s">
        <v>23</v>
      </c>
      <c r="AA8" s="67"/>
      <c r="AB8" s="50">
        <f>LOOKUP(X8, 標準報酬等級表!D4:D53, 標準報酬等級表!H4:H53)</f>
        <v>380000</v>
      </c>
      <c r="AC8" s="39" t="s">
        <v>21</v>
      </c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30" customHeight="1" x14ac:dyDescent="0.45"/>
    <row r="10" spans="1:41" ht="30" customHeight="1" x14ac:dyDescent="0.45">
      <c r="F10" s="4"/>
      <c r="G10" s="4"/>
      <c r="H10" s="4"/>
      <c r="I10" s="4"/>
      <c r="J10" s="4"/>
      <c r="K10" s="4"/>
      <c r="L10" s="4"/>
      <c r="M10" s="4"/>
      <c r="U10" s="66" t="s">
        <v>41</v>
      </c>
      <c r="V10" s="68"/>
      <c r="W10" s="67"/>
      <c r="X10" s="73" t="s">
        <v>39</v>
      </c>
      <c r="Y10" s="73"/>
      <c r="Z10" s="66" t="s">
        <v>42</v>
      </c>
      <c r="AA10" s="68"/>
      <c r="AB10" s="68"/>
      <c r="AC10" s="67"/>
    </row>
    <row r="11" spans="1:41" ht="30" customHeight="1" x14ac:dyDescent="0.45">
      <c r="F11" s="4"/>
      <c r="G11" s="4"/>
      <c r="H11" s="7"/>
      <c r="J11" s="57"/>
      <c r="K11" s="57"/>
      <c r="L11" s="57"/>
      <c r="U11" s="66" t="s">
        <v>34</v>
      </c>
      <c r="V11" s="68"/>
      <c r="W11" s="67"/>
      <c r="X11" s="53">
        <v>50.4</v>
      </c>
      <c r="Y11" s="37" t="s">
        <v>40</v>
      </c>
      <c r="Z11" s="74">
        <f>ROUNDDOWN($AB$8/1000*X11,0)</f>
        <v>19152</v>
      </c>
      <c r="AA11" s="75"/>
      <c r="AB11" s="75"/>
      <c r="AC11" s="39" t="s">
        <v>43</v>
      </c>
    </row>
    <row r="12" spans="1:41" ht="30" customHeight="1" x14ac:dyDescent="0.45">
      <c r="F12" s="4"/>
      <c r="G12" s="4"/>
      <c r="H12" s="7"/>
      <c r="J12" s="57"/>
      <c r="K12" s="57"/>
      <c r="L12" s="57"/>
      <c r="U12" s="66" t="s">
        <v>35</v>
      </c>
      <c r="V12" s="68"/>
      <c r="W12" s="67"/>
      <c r="X12" s="53">
        <v>8</v>
      </c>
      <c r="Y12" s="37" t="s">
        <v>40</v>
      </c>
      <c r="Z12" s="74">
        <f t="shared" ref="Z12:Z15" si="0">ROUNDDOWN($AB$8/1000*X12,0)</f>
        <v>3040</v>
      </c>
      <c r="AA12" s="75"/>
      <c r="AB12" s="75"/>
      <c r="AC12" s="39" t="s">
        <v>43</v>
      </c>
    </row>
    <row r="13" spans="1:41" ht="30" customHeight="1" x14ac:dyDescent="0.45">
      <c r="F13" s="4"/>
      <c r="G13" s="4"/>
      <c r="H13" s="7"/>
      <c r="J13" s="57"/>
      <c r="K13" s="57"/>
      <c r="L13" s="57"/>
      <c r="U13" s="66" t="s">
        <v>36</v>
      </c>
      <c r="V13" s="68"/>
      <c r="W13" s="67"/>
      <c r="X13" s="53">
        <v>91.5</v>
      </c>
      <c r="Y13" s="37" t="s">
        <v>40</v>
      </c>
      <c r="Z13" s="74">
        <f t="shared" si="0"/>
        <v>34770</v>
      </c>
      <c r="AA13" s="75"/>
      <c r="AB13" s="75"/>
      <c r="AC13" s="39" t="s">
        <v>43</v>
      </c>
    </row>
    <row r="14" spans="1:41" ht="30" customHeight="1" x14ac:dyDescent="0.45">
      <c r="F14" s="4"/>
      <c r="G14" s="4"/>
      <c r="H14" s="7"/>
      <c r="J14" s="57"/>
      <c r="K14" s="57"/>
      <c r="L14" s="57"/>
      <c r="U14" s="66" t="s">
        <v>37</v>
      </c>
      <c r="V14" s="68"/>
      <c r="W14" s="67"/>
      <c r="X14" s="53">
        <v>7.5</v>
      </c>
      <c r="Y14" s="37" t="s">
        <v>40</v>
      </c>
      <c r="Z14" s="74">
        <f t="shared" si="0"/>
        <v>2850</v>
      </c>
      <c r="AA14" s="75"/>
      <c r="AB14" s="75"/>
      <c r="AC14" s="39" t="s">
        <v>43</v>
      </c>
    </row>
    <row r="15" spans="1:41" ht="30" customHeight="1" x14ac:dyDescent="0.45">
      <c r="F15" s="4"/>
      <c r="G15" s="4"/>
      <c r="H15" s="7"/>
      <c r="J15" s="57"/>
      <c r="K15" s="57"/>
      <c r="L15" s="57"/>
      <c r="U15" s="66" t="s">
        <v>38</v>
      </c>
      <c r="V15" s="68"/>
      <c r="W15" s="67"/>
      <c r="X15" s="53">
        <v>1.88</v>
      </c>
      <c r="Y15" s="37" t="s">
        <v>40</v>
      </c>
      <c r="Z15" s="74">
        <f t="shared" si="0"/>
        <v>714</v>
      </c>
      <c r="AA15" s="75"/>
      <c r="AB15" s="75"/>
      <c r="AC15" s="39" t="s">
        <v>43</v>
      </c>
    </row>
    <row r="16" spans="1:41" ht="30" customHeight="1" x14ac:dyDescent="0.45"/>
    <row r="17" ht="30" customHeight="1" x14ac:dyDescent="0.45"/>
  </sheetData>
  <mergeCells count="31">
    <mergeCell ref="Z13:AB13"/>
    <mergeCell ref="Z14:AB14"/>
    <mergeCell ref="Z15:AB15"/>
    <mergeCell ref="U13:W13"/>
    <mergeCell ref="U14:W14"/>
    <mergeCell ref="U15:W15"/>
    <mergeCell ref="X10:Y10"/>
    <mergeCell ref="Z10:AC10"/>
    <mergeCell ref="Z11:AB11"/>
    <mergeCell ref="Z12:AB12"/>
    <mergeCell ref="U12:W12"/>
    <mergeCell ref="U11:W11"/>
    <mergeCell ref="U10:W10"/>
    <mergeCell ref="A2:AC2"/>
    <mergeCell ref="T3:U3"/>
    <mergeCell ref="R3:S3"/>
    <mergeCell ref="J3:K3"/>
    <mergeCell ref="P3:Q3"/>
    <mergeCell ref="L3:M3"/>
    <mergeCell ref="A3:E3"/>
    <mergeCell ref="N3:O3"/>
    <mergeCell ref="H3:I3"/>
    <mergeCell ref="V3:W3"/>
    <mergeCell ref="Z3:AA3"/>
    <mergeCell ref="F3:G3"/>
    <mergeCell ref="A7:G7"/>
    <mergeCell ref="AB3:AC3"/>
    <mergeCell ref="X3:Y3"/>
    <mergeCell ref="Z8:AA8"/>
    <mergeCell ref="V8:W8"/>
    <mergeCell ref="R8:S8"/>
  </mergeCells>
  <phoneticPr fontId="1"/>
  <dataValidations count="1">
    <dataValidation type="custom" allowBlank="1" showInputMessage="1" showErrorMessage="1" errorTitle="空欄にしてください。" error="支払基礎日数が17日未満のため、空欄にしてください。" sqref="H4:H6 J4:J6 L4:L6 N4:N6 P4:P6 R4:R6 T4:T6 V4:V6 X4:X6 Z4:Z6 AB4:AB6" xr:uid="{C55520FD-C82F-4CAB-8FF4-81211322D820}">
      <formula1>$F4&gt;=17</formula1>
    </dataValidation>
  </dataValidations>
  <printOptions horizontalCentered="1"/>
  <pageMargins left="0" right="0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3EBA-03CF-42FD-91AF-28A6B42F7298}">
  <sheetPr>
    <tabColor rgb="FFFFFF00"/>
  </sheetPr>
  <dimension ref="A1:F13"/>
  <sheetViews>
    <sheetView topLeftCell="A7" workbookViewId="0">
      <selection activeCell="D8" sqref="D8:E12"/>
    </sheetView>
  </sheetViews>
  <sheetFormatPr defaultColWidth="9" defaultRowHeight="14.4" x14ac:dyDescent="0.45"/>
  <cols>
    <col min="1" max="1" width="22.59765625" style="1" customWidth="1"/>
    <col min="2" max="2" width="10.59765625" style="1" customWidth="1"/>
    <col min="3" max="3" width="5.59765625" style="1" customWidth="1"/>
    <col min="4" max="16384" width="9" style="1"/>
  </cols>
  <sheetData>
    <row r="1" spans="1:6" ht="30" customHeight="1" x14ac:dyDescent="0.45">
      <c r="A1" s="1" t="s">
        <v>49</v>
      </c>
    </row>
    <row r="2" spans="1:6" ht="30" customHeight="1" x14ac:dyDescent="0.45">
      <c r="A2" s="54" t="s">
        <v>44</v>
      </c>
      <c r="B2" s="27">
        <v>513209</v>
      </c>
      <c r="C2" s="39" t="s">
        <v>46</v>
      </c>
    </row>
    <row r="3" spans="1:6" ht="30" customHeight="1" x14ac:dyDescent="0.45">
      <c r="A3" s="56" t="s">
        <v>45</v>
      </c>
      <c r="B3" s="27">
        <v>360541</v>
      </c>
      <c r="C3" s="39" t="s">
        <v>46</v>
      </c>
    </row>
    <row r="4" spans="1:6" ht="30" customHeight="1" x14ac:dyDescent="0.45">
      <c r="A4" s="56" t="s">
        <v>7</v>
      </c>
      <c r="B4" s="60">
        <f>SUM(B2:B3)</f>
        <v>873750</v>
      </c>
      <c r="C4" s="39" t="s">
        <v>46</v>
      </c>
    </row>
    <row r="5" spans="1:6" ht="30" customHeight="1" x14ac:dyDescent="0.45">
      <c r="A5" s="56" t="s">
        <v>47</v>
      </c>
      <c r="B5" s="60">
        <f>ROUNDDOWN(B4,-3)</f>
        <v>873000</v>
      </c>
      <c r="C5" s="39" t="s">
        <v>46</v>
      </c>
    </row>
    <row r="6" spans="1:6" ht="30" customHeight="1" x14ac:dyDescent="0.45"/>
    <row r="7" spans="1:6" ht="30" customHeight="1" x14ac:dyDescent="0.45">
      <c r="A7" s="55" t="s">
        <v>41</v>
      </c>
      <c r="B7" s="73" t="s">
        <v>39</v>
      </c>
      <c r="C7" s="73"/>
      <c r="D7" s="66" t="s">
        <v>42</v>
      </c>
      <c r="E7" s="68"/>
      <c r="F7" s="67"/>
    </row>
    <row r="8" spans="1:6" ht="30" customHeight="1" x14ac:dyDescent="0.45">
      <c r="A8" s="55" t="s">
        <v>34</v>
      </c>
      <c r="B8" s="53">
        <v>50.4</v>
      </c>
      <c r="C8" s="37" t="s">
        <v>40</v>
      </c>
      <c r="D8" s="74">
        <f>ROUNDDOWN($B$5/1000*B8,0)</f>
        <v>43999</v>
      </c>
      <c r="E8" s="75"/>
      <c r="F8" s="39" t="s">
        <v>43</v>
      </c>
    </row>
    <row r="9" spans="1:6" ht="30" customHeight="1" x14ac:dyDescent="0.45">
      <c r="A9" s="55" t="s">
        <v>35</v>
      </c>
      <c r="B9" s="53">
        <v>8</v>
      </c>
      <c r="C9" s="37" t="s">
        <v>40</v>
      </c>
      <c r="D9" s="74">
        <f t="shared" ref="D9:D12" si="0">ROUNDDOWN($B$5/1000*B9,0)</f>
        <v>6984</v>
      </c>
      <c r="E9" s="75"/>
      <c r="F9" s="39" t="s">
        <v>43</v>
      </c>
    </row>
    <row r="10" spans="1:6" ht="30" customHeight="1" x14ac:dyDescent="0.45">
      <c r="A10" s="55" t="s">
        <v>36</v>
      </c>
      <c r="B10" s="53">
        <v>91.5</v>
      </c>
      <c r="C10" s="37" t="s">
        <v>40</v>
      </c>
      <c r="D10" s="74">
        <f t="shared" si="0"/>
        <v>79879</v>
      </c>
      <c r="E10" s="75"/>
      <c r="F10" s="39" t="s">
        <v>43</v>
      </c>
    </row>
    <row r="11" spans="1:6" ht="30" customHeight="1" x14ac:dyDescent="0.45">
      <c r="A11" s="55" t="s">
        <v>37</v>
      </c>
      <c r="B11" s="53">
        <v>7.5</v>
      </c>
      <c r="C11" s="37" t="s">
        <v>40</v>
      </c>
      <c r="D11" s="74">
        <f t="shared" si="0"/>
        <v>6547</v>
      </c>
      <c r="E11" s="75"/>
      <c r="F11" s="39" t="s">
        <v>43</v>
      </c>
    </row>
    <row r="12" spans="1:6" ht="30" customHeight="1" x14ac:dyDescent="0.45">
      <c r="A12" s="55" t="s">
        <v>38</v>
      </c>
      <c r="B12" s="53">
        <v>1.88</v>
      </c>
      <c r="C12" s="37" t="s">
        <v>40</v>
      </c>
      <c r="D12" s="74">
        <f t="shared" si="0"/>
        <v>1641</v>
      </c>
      <c r="E12" s="75"/>
      <c r="F12" s="39" t="s">
        <v>43</v>
      </c>
    </row>
    <row r="13" spans="1:6" ht="30" customHeight="1" x14ac:dyDescent="0.45"/>
  </sheetData>
  <mergeCells count="7">
    <mergeCell ref="D12:E12"/>
    <mergeCell ref="D7:F7"/>
    <mergeCell ref="B7:C7"/>
    <mergeCell ref="D8:E8"/>
    <mergeCell ref="D9:E9"/>
    <mergeCell ref="D10:E10"/>
    <mergeCell ref="D11:E11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7392-9C9F-48B9-9DFA-6AD2D9D6EAD4}">
  <dimension ref="A1:I53"/>
  <sheetViews>
    <sheetView topLeftCell="A25" workbookViewId="0">
      <selection activeCell="D34" sqref="D34"/>
    </sheetView>
  </sheetViews>
  <sheetFormatPr defaultColWidth="9" defaultRowHeight="13.2" x14ac:dyDescent="0.45"/>
  <cols>
    <col min="1" max="3" width="7.5" style="11" customWidth="1"/>
    <col min="4" max="4" width="17.09765625" style="11" customWidth="1"/>
    <col min="5" max="5" width="7.5" style="11" bestFit="1" customWidth="1"/>
    <col min="6" max="6" width="10.5" style="11" bestFit="1" customWidth="1"/>
    <col min="7" max="7" width="7.5" style="11" bestFit="1" customWidth="1"/>
    <col min="8" max="8" width="10.5" style="11" bestFit="1" customWidth="1"/>
    <col min="9" max="9" width="7.69921875" style="11" customWidth="1"/>
    <col min="10" max="16384" width="9" style="11"/>
  </cols>
  <sheetData>
    <row r="1" spans="1:9" ht="72" x14ac:dyDescent="0.45">
      <c r="A1" s="10" t="s">
        <v>29</v>
      </c>
      <c r="B1" s="10"/>
      <c r="C1" s="10"/>
      <c r="D1" s="10"/>
      <c r="E1" s="10"/>
      <c r="F1" s="10"/>
      <c r="G1" s="10"/>
      <c r="H1" s="10"/>
      <c r="I1" s="10"/>
    </row>
    <row r="2" spans="1:9" ht="37.5" customHeight="1" x14ac:dyDescent="0.45">
      <c r="A2" s="80" t="s">
        <v>32</v>
      </c>
      <c r="B2" s="78" t="s">
        <v>26</v>
      </c>
      <c r="C2" s="79"/>
      <c r="D2" s="82" t="s">
        <v>33</v>
      </c>
      <c r="E2" s="83"/>
      <c r="F2" s="83"/>
      <c r="G2" s="84"/>
      <c r="H2" s="88" t="s">
        <v>23</v>
      </c>
      <c r="I2" s="89"/>
    </row>
    <row r="3" spans="1:9" ht="39.75" customHeight="1" x14ac:dyDescent="0.45">
      <c r="A3" s="81"/>
      <c r="B3" s="13" t="s">
        <v>30</v>
      </c>
      <c r="C3" s="13" t="s">
        <v>31</v>
      </c>
      <c r="D3" s="85"/>
      <c r="E3" s="86"/>
      <c r="F3" s="86"/>
      <c r="G3" s="87"/>
      <c r="H3" s="90"/>
      <c r="I3" s="91"/>
    </row>
    <row r="4" spans="1:9" ht="14.4" x14ac:dyDescent="0.45">
      <c r="A4" s="18">
        <v>1</v>
      </c>
      <c r="B4" s="15"/>
      <c r="C4" s="12"/>
      <c r="D4" s="16">
        <v>0</v>
      </c>
      <c r="E4" s="17" t="s">
        <v>27</v>
      </c>
      <c r="F4" s="16">
        <v>63000</v>
      </c>
      <c r="G4" s="17" t="s">
        <v>28</v>
      </c>
      <c r="H4" s="58">
        <v>58000</v>
      </c>
      <c r="I4" s="59" t="s">
        <v>1</v>
      </c>
    </row>
    <row r="5" spans="1:9" ht="14.4" x14ac:dyDescent="0.45">
      <c r="A5" s="18">
        <v>2</v>
      </c>
      <c r="B5" s="15"/>
      <c r="C5" s="12"/>
      <c r="D5" s="16">
        <v>63000</v>
      </c>
      <c r="E5" s="17" t="s">
        <v>27</v>
      </c>
      <c r="F5" s="16">
        <v>73000</v>
      </c>
      <c r="G5" s="17" t="s">
        <v>28</v>
      </c>
      <c r="H5" s="58">
        <v>68000</v>
      </c>
      <c r="I5" s="59" t="s">
        <v>1</v>
      </c>
    </row>
    <row r="6" spans="1:9" ht="14.4" x14ac:dyDescent="0.45">
      <c r="A6" s="18">
        <v>3</v>
      </c>
      <c r="B6" s="15"/>
      <c r="C6" s="12"/>
      <c r="D6" s="16">
        <v>73000</v>
      </c>
      <c r="E6" s="17" t="s">
        <v>27</v>
      </c>
      <c r="F6" s="16">
        <v>83000</v>
      </c>
      <c r="G6" s="17" t="s">
        <v>28</v>
      </c>
      <c r="H6" s="58">
        <v>78000</v>
      </c>
      <c r="I6" s="59" t="s">
        <v>1</v>
      </c>
    </row>
    <row r="7" spans="1:9" ht="14.4" x14ac:dyDescent="0.45">
      <c r="A7" s="18">
        <v>4</v>
      </c>
      <c r="B7" s="15">
        <v>1</v>
      </c>
      <c r="C7" s="15">
        <v>1</v>
      </c>
      <c r="D7" s="16">
        <v>83000</v>
      </c>
      <c r="E7" s="17" t="s">
        <v>27</v>
      </c>
      <c r="F7" s="16">
        <v>93000</v>
      </c>
      <c r="G7" s="17" t="s">
        <v>28</v>
      </c>
      <c r="H7" s="58">
        <v>88000</v>
      </c>
      <c r="I7" s="59" t="s">
        <v>1</v>
      </c>
    </row>
    <row r="8" spans="1:9" ht="14.4" x14ac:dyDescent="0.45">
      <c r="A8" s="18">
        <v>5</v>
      </c>
      <c r="B8" s="15">
        <v>2</v>
      </c>
      <c r="C8" s="15">
        <v>2</v>
      </c>
      <c r="D8" s="16">
        <v>93000</v>
      </c>
      <c r="E8" s="17" t="s">
        <v>27</v>
      </c>
      <c r="F8" s="16">
        <v>101000</v>
      </c>
      <c r="G8" s="17" t="s">
        <v>28</v>
      </c>
      <c r="H8" s="58">
        <v>98000</v>
      </c>
      <c r="I8" s="59" t="s">
        <v>1</v>
      </c>
    </row>
    <row r="9" spans="1:9" ht="14.4" x14ac:dyDescent="0.45">
      <c r="A9" s="18">
        <v>6</v>
      </c>
      <c r="B9" s="15">
        <v>3</v>
      </c>
      <c r="C9" s="15">
        <v>3</v>
      </c>
      <c r="D9" s="16">
        <v>101000</v>
      </c>
      <c r="E9" s="17" t="s">
        <v>27</v>
      </c>
      <c r="F9" s="16">
        <v>107000</v>
      </c>
      <c r="G9" s="17" t="s">
        <v>28</v>
      </c>
      <c r="H9" s="58">
        <v>104000</v>
      </c>
      <c r="I9" s="59" t="s">
        <v>1</v>
      </c>
    </row>
    <row r="10" spans="1:9" ht="14.4" x14ac:dyDescent="0.45">
      <c r="A10" s="18">
        <v>7</v>
      </c>
      <c r="B10" s="15">
        <v>4</v>
      </c>
      <c r="C10" s="15">
        <v>4</v>
      </c>
      <c r="D10" s="16">
        <v>107000</v>
      </c>
      <c r="E10" s="17" t="s">
        <v>27</v>
      </c>
      <c r="F10" s="16">
        <v>114000</v>
      </c>
      <c r="G10" s="17" t="s">
        <v>28</v>
      </c>
      <c r="H10" s="58">
        <v>110000</v>
      </c>
      <c r="I10" s="59" t="s">
        <v>1</v>
      </c>
    </row>
    <row r="11" spans="1:9" ht="14.4" x14ac:dyDescent="0.45">
      <c r="A11" s="18">
        <v>8</v>
      </c>
      <c r="B11" s="15">
        <v>5</v>
      </c>
      <c r="C11" s="15">
        <v>5</v>
      </c>
      <c r="D11" s="16">
        <v>114000</v>
      </c>
      <c r="E11" s="17" t="s">
        <v>27</v>
      </c>
      <c r="F11" s="16">
        <v>122000</v>
      </c>
      <c r="G11" s="17" t="s">
        <v>28</v>
      </c>
      <c r="H11" s="58">
        <v>118000</v>
      </c>
      <c r="I11" s="59" t="s">
        <v>1</v>
      </c>
    </row>
    <row r="12" spans="1:9" ht="14.4" x14ac:dyDescent="0.45">
      <c r="A12" s="18">
        <v>9</v>
      </c>
      <c r="B12" s="15">
        <v>6</v>
      </c>
      <c r="C12" s="15">
        <v>6</v>
      </c>
      <c r="D12" s="16">
        <v>122000</v>
      </c>
      <c r="E12" s="17" t="s">
        <v>27</v>
      </c>
      <c r="F12" s="16">
        <v>130000</v>
      </c>
      <c r="G12" s="17" t="s">
        <v>28</v>
      </c>
      <c r="H12" s="58">
        <v>126000</v>
      </c>
      <c r="I12" s="59" t="s">
        <v>1</v>
      </c>
    </row>
    <row r="13" spans="1:9" ht="14.4" x14ac:dyDescent="0.45">
      <c r="A13" s="18">
        <v>10</v>
      </c>
      <c r="B13" s="15">
        <v>7</v>
      </c>
      <c r="C13" s="15">
        <v>7</v>
      </c>
      <c r="D13" s="16">
        <v>130000</v>
      </c>
      <c r="E13" s="17" t="s">
        <v>27</v>
      </c>
      <c r="F13" s="16">
        <v>138000</v>
      </c>
      <c r="G13" s="17" t="s">
        <v>28</v>
      </c>
      <c r="H13" s="58">
        <v>134000</v>
      </c>
      <c r="I13" s="59" t="s">
        <v>1</v>
      </c>
    </row>
    <row r="14" spans="1:9" ht="14.4" x14ac:dyDescent="0.45">
      <c r="A14" s="18">
        <v>11</v>
      </c>
      <c r="B14" s="15">
        <v>8</v>
      </c>
      <c r="C14" s="15">
        <v>8</v>
      </c>
      <c r="D14" s="16">
        <v>138000</v>
      </c>
      <c r="E14" s="17" t="s">
        <v>27</v>
      </c>
      <c r="F14" s="16">
        <v>146000</v>
      </c>
      <c r="G14" s="17" t="s">
        <v>28</v>
      </c>
      <c r="H14" s="58">
        <v>142000</v>
      </c>
      <c r="I14" s="59" t="s">
        <v>1</v>
      </c>
    </row>
    <row r="15" spans="1:9" ht="14.4" x14ac:dyDescent="0.45">
      <c r="A15" s="18">
        <v>12</v>
      </c>
      <c r="B15" s="15">
        <v>9</v>
      </c>
      <c r="C15" s="15">
        <v>9</v>
      </c>
      <c r="D15" s="16">
        <v>146000</v>
      </c>
      <c r="E15" s="17" t="s">
        <v>27</v>
      </c>
      <c r="F15" s="16">
        <v>155000</v>
      </c>
      <c r="G15" s="17" t="s">
        <v>28</v>
      </c>
      <c r="H15" s="58">
        <v>150000</v>
      </c>
      <c r="I15" s="59" t="s">
        <v>1</v>
      </c>
    </row>
    <row r="16" spans="1:9" ht="14.4" x14ac:dyDescent="0.45">
      <c r="A16" s="18">
        <v>13</v>
      </c>
      <c r="B16" s="15">
        <v>10</v>
      </c>
      <c r="C16" s="15">
        <v>10</v>
      </c>
      <c r="D16" s="16">
        <v>155000</v>
      </c>
      <c r="E16" s="17" t="s">
        <v>27</v>
      </c>
      <c r="F16" s="16">
        <v>165000</v>
      </c>
      <c r="G16" s="17" t="s">
        <v>28</v>
      </c>
      <c r="H16" s="58">
        <v>160000</v>
      </c>
      <c r="I16" s="59" t="s">
        <v>1</v>
      </c>
    </row>
    <row r="17" spans="1:9" ht="14.4" x14ac:dyDescent="0.45">
      <c r="A17" s="18">
        <v>14</v>
      </c>
      <c r="B17" s="15">
        <v>11</v>
      </c>
      <c r="C17" s="15">
        <v>11</v>
      </c>
      <c r="D17" s="16">
        <v>165000</v>
      </c>
      <c r="E17" s="17" t="s">
        <v>27</v>
      </c>
      <c r="F17" s="16">
        <v>175000</v>
      </c>
      <c r="G17" s="17" t="s">
        <v>28</v>
      </c>
      <c r="H17" s="58">
        <v>170000</v>
      </c>
      <c r="I17" s="59" t="s">
        <v>1</v>
      </c>
    </row>
    <row r="18" spans="1:9" ht="14.4" x14ac:dyDescent="0.45">
      <c r="A18" s="18">
        <v>15</v>
      </c>
      <c r="B18" s="15">
        <v>12</v>
      </c>
      <c r="C18" s="15">
        <v>12</v>
      </c>
      <c r="D18" s="16">
        <v>175000</v>
      </c>
      <c r="E18" s="17" t="s">
        <v>27</v>
      </c>
      <c r="F18" s="16">
        <v>185000</v>
      </c>
      <c r="G18" s="17" t="s">
        <v>28</v>
      </c>
      <c r="H18" s="58">
        <v>180000</v>
      </c>
      <c r="I18" s="59" t="s">
        <v>1</v>
      </c>
    </row>
    <row r="19" spans="1:9" ht="14.4" x14ac:dyDescent="0.45">
      <c r="A19" s="18">
        <v>16</v>
      </c>
      <c r="B19" s="15">
        <v>13</v>
      </c>
      <c r="C19" s="15">
        <v>13</v>
      </c>
      <c r="D19" s="16">
        <v>185000</v>
      </c>
      <c r="E19" s="17" t="s">
        <v>27</v>
      </c>
      <c r="F19" s="16">
        <v>195000</v>
      </c>
      <c r="G19" s="17" t="s">
        <v>28</v>
      </c>
      <c r="H19" s="58">
        <v>190000</v>
      </c>
      <c r="I19" s="59" t="s">
        <v>1</v>
      </c>
    </row>
    <row r="20" spans="1:9" ht="14.4" x14ac:dyDescent="0.45">
      <c r="A20" s="18">
        <v>17</v>
      </c>
      <c r="B20" s="15">
        <v>14</v>
      </c>
      <c r="C20" s="15">
        <v>14</v>
      </c>
      <c r="D20" s="16">
        <v>195000</v>
      </c>
      <c r="E20" s="17" t="s">
        <v>27</v>
      </c>
      <c r="F20" s="16">
        <v>210000</v>
      </c>
      <c r="G20" s="17" t="s">
        <v>28</v>
      </c>
      <c r="H20" s="58">
        <v>200000</v>
      </c>
      <c r="I20" s="59" t="s">
        <v>1</v>
      </c>
    </row>
    <row r="21" spans="1:9" ht="14.4" x14ac:dyDescent="0.45">
      <c r="A21" s="18">
        <v>18</v>
      </c>
      <c r="B21" s="15">
        <v>15</v>
      </c>
      <c r="C21" s="15">
        <v>15</v>
      </c>
      <c r="D21" s="16">
        <v>210000</v>
      </c>
      <c r="E21" s="17" t="s">
        <v>27</v>
      </c>
      <c r="F21" s="16">
        <v>230000</v>
      </c>
      <c r="G21" s="17" t="s">
        <v>28</v>
      </c>
      <c r="H21" s="58">
        <v>220000</v>
      </c>
      <c r="I21" s="59" t="s">
        <v>1</v>
      </c>
    </row>
    <row r="22" spans="1:9" ht="14.4" x14ac:dyDescent="0.45">
      <c r="A22" s="18">
        <v>19</v>
      </c>
      <c r="B22" s="15">
        <v>16</v>
      </c>
      <c r="C22" s="15">
        <v>16</v>
      </c>
      <c r="D22" s="16">
        <v>230000</v>
      </c>
      <c r="E22" s="17" t="s">
        <v>27</v>
      </c>
      <c r="F22" s="16">
        <v>250000</v>
      </c>
      <c r="G22" s="17" t="s">
        <v>28</v>
      </c>
      <c r="H22" s="58">
        <v>240000</v>
      </c>
      <c r="I22" s="59" t="s">
        <v>1</v>
      </c>
    </row>
    <row r="23" spans="1:9" ht="14.4" x14ac:dyDescent="0.45">
      <c r="A23" s="18">
        <v>20</v>
      </c>
      <c r="B23" s="15">
        <v>17</v>
      </c>
      <c r="C23" s="15">
        <v>17</v>
      </c>
      <c r="D23" s="16">
        <v>250000</v>
      </c>
      <c r="E23" s="17" t="s">
        <v>27</v>
      </c>
      <c r="F23" s="16">
        <v>270000</v>
      </c>
      <c r="G23" s="17" t="s">
        <v>28</v>
      </c>
      <c r="H23" s="58">
        <v>260000</v>
      </c>
      <c r="I23" s="59" t="s">
        <v>1</v>
      </c>
    </row>
    <row r="24" spans="1:9" ht="14.4" x14ac:dyDescent="0.45">
      <c r="A24" s="18">
        <v>21</v>
      </c>
      <c r="B24" s="15">
        <v>18</v>
      </c>
      <c r="C24" s="15">
        <v>18</v>
      </c>
      <c r="D24" s="16">
        <v>270000</v>
      </c>
      <c r="E24" s="17" t="s">
        <v>27</v>
      </c>
      <c r="F24" s="16">
        <v>290000</v>
      </c>
      <c r="G24" s="17" t="s">
        <v>28</v>
      </c>
      <c r="H24" s="58">
        <v>280000</v>
      </c>
      <c r="I24" s="59" t="s">
        <v>1</v>
      </c>
    </row>
    <row r="25" spans="1:9" ht="14.4" x14ac:dyDescent="0.45">
      <c r="A25" s="18">
        <v>22</v>
      </c>
      <c r="B25" s="15">
        <v>19</v>
      </c>
      <c r="C25" s="15">
        <v>19</v>
      </c>
      <c r="D25" s="16">
        <v>290000</v>
      </c>
      <c r="E25" s="17" t="s">
        <v>27</v>
      </c>
      <c r="F25" s="16">
        <v>310000</v>
      </c>
      <c r="G25" s="17" t="s">
        <v>28</v>
      </c>
      <c r="H25" s="58">
        <v>300000</v>
      </c>
      <c r="I25" s="59" t="s">
        <v>1</v>
      </c>
    </row>
    <row r="26" spans="1:9" ht="14.4" x14ac:dyDescent="0.45">
      <c r="A26" s="18">
        <v>23</v>
      </c>
      <c r="B26" s="15">
        <v>20</v>
      </c>
      <c r="C26" s="15">
        <v>20</v>
      </c>
      <c r="D26" s="16">
        <v>310000</v>
      </c>
      <c r="E26" s="17" t="s">
        <v>27</v>
      </c>
      <c r="F26" s="16">
        <v>330000</v>
      </c>
      <c r="G26" s="17" t="s">
        <v>28</v>
      </c>
      <c r="H26" s="58">
        <v>320000</v>
      </c>
      <c r="I26" s="59" t="s">
        <v>1</v>
      </c>
    </row>
    <row r="27" spans="1:9" ht="14.4" x14ac:dyDescent="0.45">
      <c r="A27" s="18">
        <v>24</v>
      </c>
      <c r="B27" s="15">
        <v>21</v>
      </c>
      <c r="C27" s="15">
        <v>21</v>
      </c>
      <c r="D27" s="16">
        <v>330000</v>
      </c>
      <c r="E27" s="17" t="s">
        <v>27</v>
      </c>
      <c r="F27" s="16">
        <v>350000</v>
      </c>
      <c r="G27" s="17" t="s">
        <v>28</v>
      </c>
      <c r="H27" s="58">
        <v>340000</v>
      </c>
      <c r="I27" s="59" t="s">
        <v>1</v>
      </c>
    </row>
    <row r="28" spans="1:9" ht="14.4" x14ac:dyDescent="0.45">
      <c r="A28" s="18">
        <v>25</v>
      </c>
      <c r="B28" s="15">
        <v>22</v>
      </c>
      <c r="C28" s="15">
        <v>22</v>
      </c>
      <c r="D28" s="16">
        <v>350000</v>
      </c>
      <c r="E28" s="17" t="s">
        <v>27</v>
      </c>
      <c r="F28" s="16">
        <v>370000</v>
      </c>
      <c r="G28" s="17" t="s">
        <v>28</v>
      </c>
      <c r="H28" s="58">
        <v>360000</v>
      </c>
      <c r="I28" s="59" t="s">
        <v>1</v>
      </c>
    </row>
    <row r="29" spans="1:9" ht="14.4" x14ac:dyDescent="0.45">
      <c r="A29" s="18">
        <v>26</v>
      </c>
      <c r="B29" s="15">
        <v>23</v>
      </c>
      <c r="C29" s="15">
        <v>23</v>
      </c>
      <c r="D29" s="16">
        <v>370000</v>
      </c>
      <c r="E29" s="17" t="s">
        <v>27</v>
      </c>
      <c r="F29" s="16">
        <v>395000</v>
      </c>
      <c r="G29" s="17" t="s">
        <v>28</v>
      </c>
      <c r="H29" s="58">
        <v>380000</v>
      </c>
      <c r="I29" s="59" t="s">
        <v>1</v>
      </c>
    </row>
    <row r="30" spans="1:9" ht="14.4" x14ac:dyDescent="0.45">
      <c r="A30" s="18">
        <v>27</v>
      </c>
      <c r="B30" s="15">
        <v>24</v>
      </c>
      <c r="C30" s="15">
        <v>24</v>
      </c>
      <c r="D30" s="16">
        <v>395000</v>
      </c>
      <c r="E30" s="17" t="s">
        <v>27</v>
      </c>
      <c r="F30" s="16">
        <v>425000</v>
      </c>
      <c r="G30" s="17" t="s">
        <v>28</v>
      </c>
      <c r="H30" s="58">
        <v>410000</v>
      </c>
      <c r="I30" s="59" t="s">
        <v>1</v>
      </c>
    </row>
    <row r="31" spans="1:9" ht="14.4" x14ac:dyDescent="0.45">
      <c r="A31" s="18">
        <v>28</v>
      </c>
      <c r="B31" s="15">
        <v>25</v>
      </c>
      <c r="C31" s="15">
        <v>25</v>
      </c>
      <c r="D31" s="16">
        <v>425000</v>
      </c>
      <c r="E31" s="17" t="s">
        <v>27</v>
      </c>
      <c r="F31" s="16">
        <v>455000</v>
      </c>
      <c r="G31" s="17" t="s">
        <v>28</v>
      </c>
      <c r="H31" s="58">
        <v>440000</v>
      </c>
      <c r="I31" s="59" t="s">
        <v>1</v>
      </c>
    </row>
    <row r="32" spans="1:9" ht="14.4" x14ac:dyDescent="0.45">
      <c r="A32" s="18">
        <v>29</v>
      </c>
      <c r="B32" s="15">
        <v>26</v>
      </c>
      <c r="C32" s="15">
        <v>26</v>
      </c>
      <c r="D32" s="16">
        <v>455000</v>
      </c>
      <c r="E32" s="17" t="s">
        <v>27</v>
      </c>
      <c r="F32" s="16">
        <v>485000</v>
      </c>
      <c r="G32" s="17" t="s">
        <v>28</v>
      </c>
      <c r="H32" s="58">
        <v>470000</v>
      </c>
      <c r="I32" s="59" t="s">
        <v>1</v>
      </c>
    </row>
    <row r="33" spans="1:9" ht="14.4" x14ac:dyDescent="0.45">
      <c r="A33" s="18">
        <v>30</v>
      </c>
      <c r="B33" s="15">
        <v>27</v>
      </c>
      <c r="C33" s="15">
        <v>27</v>
      </c>
      <c r="D33" s="16">
        <v>485000</v>
      </c>
      <c r="E33" s="17" t="s">
        <v>27</v>
      </c>
      <c r="F33" s="16">
        <v>515000</v>
      </c>
      <c r="G33" s="17" t="s">
        <v>28</v>
      </c>
      <c r="H33" s="58">
        <v>500000</v>
      </c>
      <c r="I33" s="59" t="s">
        <v>1</v>
      </c>
    </row>
    <row r="34" spans="1:9" ht="14.4" x14ac:dyDescent="0.45">
      <c r="A34" s="18">
        <v>31</v>
      </c>
      <c r="B34" s="15">
        <v>28</v>
      </c>
      <c r="C34" s="15">
        <v>28</v>
      </c>
      <c r="D34" s="16">
        <v>515000</v>
      </c>
      <c r="E34" s="17" t="s">
        <v>27</v>
      </c>
      <c r="F34" s="16">
        <v>545000</v>
      </c>
      <c r="G34" s="17" t="s">
        <v>28</v>
      </c>
      <c r="H34" s="58">
        <v>530000</v>
      </c>
      <c r="I34" s="59" t="s">
        <v>1</v>
      </c>
    </row>
    <row r="35" spans="1:9" ht="14.4" x14ac:dyDescent="0.45">
      <c r="A35" s="18">
        <v>32</v>
      </c>
      <c r="B35" s="15">
        <v>29</v>
      </c>
      <c r="C35" s="15">
        <v>29</v>
      </c>
      <c r="D35" s="16">
        <v>545000</v>
      </c>
      <c r="E35" s="17" t="s">
        <v>27</v>
      </c>
      <c r="F35" s="16">
        <v>575000</v>
      </c>
      <c r="G35" s="17" t="s">
        <v>28</v>
      </c>
      <c r="H35" s="58">
        <v>560000</v>
      </c>
      <c r="I35" s="59" t="s">
        <v>1</v>
      </c>
    </row>
    <row r="36" spans="1:9" ht="14.4" x14ac:dyDescent="0.45">
      <c r="A36" s="18">
        <v>33</v>
      </c>
      <c r="B36" s="15">
        <v>30</v>
      </c>
      <c r="C36" s="15">
        <v>30</v>
      </c>
      <c r="D36" s="16">
        <v>575000</v>
      </c>
      <c r="E36" s="17" t="s">
        <v>27</v>
      </c>
      <c r="F36" s="16">
        <v>605000</v>
      </c>
      <c r="G36" s="17" t="s">
        <v>28</v>
      </c>
      <c r="H36" s="58">
        <v>590000</v>
      </c>
      <c r="I36" s="59" t="s">
        <v>1</v>
      </c>
    </row>
    <row r="37" spans="1:9" ht="14.4" x14ac:dyDescent="0.45">
      <c r="A37" s="18">
        <v>34</v>
      </c>
      <c r="B37" s="15">
        <v>31</v>
      </c>
      <c r="C37" s="15">
        <v>31</v>
      </c>
      <c r="D37" s="16">
        <v>605000</v>
      </c>
      <c r="E37" s="17" t="s">
        <v>27</v>
      </c>
      <c r="F37" s="16">
        <v>635000</v>
      </c>
      <c r="G37" s="17" t="s">
        <v>28</v>
      </c>
      <c r="H37" s="58">
        <v>620000</v>
      </c>
      <c r="I37" s="59" t="s">
        <v>1</v>
      </c>
    </row>
    <row r="38" spans="1:9" ht="14.4" x14ac:dyDescent="0.45">
      <c r="A38" s="18">
        <v>35</v>
      </c>
      <c r="B38" s="19">
        <v>32</v>
      </c>
      <c r="C38" s="15">
        <v>32</v>
      </c>
      <c r="D38" s="16">
        <v>635000</v>
      </c>
      <c r="E38" s="17" t="s">
        <v>27</v>
      </c>
      <c r="F38" s="16">
        <v>665000</v>
      </c>
      <c r="G38" s="17" t="s">
        <v>28</v>
      </c>
      <c r="H38" s="58">
        <v>650000</v>
      </c>
      <c r="I38" s="59" t="s">
        <v>1</v>
      </c>
    </row>
    <row r="39" spans="1:9" ht="14.4" x14ac:dyDescent="0.2">
      <c r="A39" s="18">
        <v>36</v>
      </c>
      <c r="B39" s="14"/>
      <c r="C39" s="14"/>
      <c r="D39" s="16">
        <v>665000</v>
      </c>
      <c r="E39" s="17" t="s">
        <v>27</v>
      </c>
      <c r="F39" s="16">
        <v>695000</v>
      </c>
      <c r="G39" s="17" t="s">
        <v>28</v>
      </c>
      <c r="H39" s="58">
        <v>680000</v>
      </c>
      <c r="I39" s="59" t="s">
        <v>1</v>
      </c>
    </row>
    <row r="40" spans="1:9" ht="14.4" x14ac:dyDescent="0.45">
      <c r="A40" s="18">
        <v>37</v>
      </c>
      <c r="B40" s="12"/>
      <c r="C40" s="12"/>
      <c r="D40" s="16">
        <v>695000</v>
      </c>
      <c r="E40" s="17" t="s">
        <v>27</v>
      </c>
      <c r="F40" s="16">
        <v>730000</v>
      </c>
      <c r="G40" s="17" t="s">
        <v>28</v>
      </c>
      <c r="H40" s="58">
        <v>710000</v>
      </c>
      <c r="I40" s="59" t="s">
        <v>1</v>
      </c>
    </row>
    <row r="41" spans="1:9" ht="14.4" x14ac:dyDescent="0.2">
      <c r="A41" s="18">
        <v>38</v>
      </c>
      <c r="B41" s="14"/>
      <c r="C41" s="14"/>
      <c r="D41" s="16">
        <v>730000</v>
      </c>
      <c r="E41" s="17" t="s">
        <v>27</v>
      </c>
      <c r="F41" s="16">
        <v>770000</v>
      </c>
      <c r="G41" s="17" t="s">
        <v>28</v>
      </c>
      <c r="H41" s="58">
        <v>750000</v>
      </c>
      <c r="I41" s="59" t="s">
        <v>1</v>
      </c>
    </row>
    <row r="42" spans="1:9" ht="14.4" x14ac:dyDescent="0.45">
      <c r="A42" s="18">
        <v>39</v>
      </c>
      <c r="B42" s="12"/>
      <c r="C42" s="12"/>
      <c r="D42" s="16">
        <v>770000</v>
      </c>
      <c r="E42" s="17" t="s">
        <v>27</v>
      </c>
      <c r="F42" s="16">
        <v>810000</v>
      </c>
      <c r="G42" s="17" t="s">
        <v>28</v>
      </c>
      <c r="H42" s="58">
        <v>790000</v>
      </c>
      <c r="I42" s="59" t="s">
        <v>1</v>
      </c>
    </row>
    <row r="43" spans="1:9" ht="14.4" x14ac:dyDescent="0.45">
      <c r="A43" s="18">
        <v>40</v>
      </c>
      <c r="B43" s="12"/>
      <c r="C43" s="12"/>
      <c r="D43" s="16">
        <v>810000</v>
      </c>
      <c r="E43" s="17" t="s">
        <v>27</v>
      </c>
      <c r="F43" s="16">
        <v>855000</v>
      </c>
      <c r="G43" s="17" t="s">
        <v>28</v>
      </c>
      <c r="H43" s="58">
        <v>830000</v>
      </c>
      <c r="I43" s="59" t="s">
        <v>1</v>
      </c>
    </row>
    <row r="44" spans="1:9" ht="14.4" x14ac:dyDescent="0.2">
      <c r="A44" s="18">
        <v>41</v>
      </c>
      <c r="B44" s="14"/>
      <c r="C44" s="14"/>
      <c r="D44" s="16">
        <v>855000</v>
      </c>
      <c r="E44" s="17" t="s">
        <v>27</v>
      </c>
      <c r="F44" s="16">
        <v>905000</v>
      </c>
      <c r="G44" s="17" t="s">
        <v>28</v>
      </c>
      <c r="H44" s="58">
        <v>880000</v>
      </c>
      <c r="I44" s="59" t="s">
        <v>1</v>
      </c>
    </row>
    <row r="45" spans="1:9" ht="14.4" x14ac:dyDescent="0.45">
      <c r="A45" s="18">
        <v>42</v>
      </c>
      <c r="B45" s="12"/>
      <c r="C45" s="12"/>
      <c r="D45" s="16">
        <v>905000</v>
      </c>
      <c r="E45" s="17" t="s">
        <v>27</v>
      </c>
      <c r="F45" s="16">
        <v>955000</v>
      </c>
      <c r="G45" s="17" t="s">
        <v>28</v>
      </c>
      <c r="H45" s="58">
        <v>930000</v>
      </c>
      <c r="I45" s="59" t="s">
        <v>1</v>
      </c>
    </row>
    <row r="46" spans="1:9" ht="14.4" x14ac:dyDescent="0.2">
      <c r="A46" s="18">
        <v>43</v>
      </c>
      <c r="B46" s="14"/>
      <c r="C46" s="14"/>
      <c r="D46" s="16">
        <v>955000</v>
      </c>
      <c r="E46" s="17" t="s">
        <v>27</v>
      </c>
      <c r="F46" s="16">
        <v>1005000</v>
      </c>
      <c r="G46" s="17" t="s">
        <v>28</v>
      </c>
      <c r="H46" s="58">
        <v>980000</v>
      </c>
      <c r="I46" s="59" t="s">
        <v>1</v>
      </c>
    </row>
    <row r="47" spans="1:9" ht="14.4" x14ac:dyDescent="0.45">
      <c r="A47" s="18">
        <v>44</v>
      </c>
      <c r="B47" s="12"/>
      <c r="C47" s="12"/>
      <c r="D47" s="16">
        <v>1005000</v>
      </c>
      <c r="E47" s="17" t="s">
        <v>27</v>
      </c>
      <c r="F47" s="16">
        <v>1055000</v>
      </c>
      <c r="G47" s="17" t="s">
        <v>28</v>
      </c>
      <c r="H47" s="58">
        <v>1030000</v>
      </c>
      <c r="I47" s="59" t="s">
        <v>1</v>
      </c>
    </row>
    <row r="48" spans="1:9" ht="14.4" x14ac:dyDescent="0.2">
      <c r="A48" s="18">
        <v>45</v>
      </c>
      <c r="B48" s="14"/>
      <c r="C48" s="14"/>
      <c r="D48" s="16">
        <v>1055000</v>
      </c>
      <c r="E48" s="17" t="s">
        <v>27</v>
      </c>
      <c r="F48" s="16">
        <v>1115000</v>
      </c>
      <c r="G48" s="17" t="s">
        <v>28</v>
      </c>
      <c r="H48" s="58">
        <v>1090000</v>
      </c>
      <c r="I48" s="59" t="s">
        <v>1</v>
      </c>
    </row>
    <row r="49" spans="1:9" ht="14.4" x14ac:dyDescent="0.45">
      <c r="A49" s="18">
        <v>46</v>
      </c>
      <c r="B49" s="12"/>
      <c r="C49" s="12"/>
      <c r="D49" s="16">
        <v>1115000</v>
      </c>
      <c r="E49" s="17" t="s">
        <v>27</v>
      </c>
      <c r="F49" s="16">
        <v>1175000</v>
      </c>
      <c r="G49" s="17" t="s">
        <v>28</v>
      </c>
      <c r="H49" s="58">
        <v>1150000</v>
      </c>
      <c r="I49" s="59" t="s">
        <v>1</v>
      </c>
    </row>
    <row r="50" spans="1:9" ht="14.4" x14ac:dyDescent="0.2">
      <c r="A50" s="18">
        <v>47</v>
      </c>
      <c r="B50" s="14"/>
      <c r="C50" s="14"/>
      <c r="D50" s="16">
        <v>1175000</v>
      </c>
      <c r="E50" s="17" t="s">
        <v>27</v>
      </c>
      <c r="F50" s="16">
        <v>1235000</v>
      </c>
      <c r="G50" s="17" t="s">
        <v>28</v>
      </c>
      <c r="H50" s="58">
        <v>1210000</v>
      </c>
      <c r="I50" s="59" t="s">
        <v>1</v>
      </c>
    </row>
    <row r="51" spans="1:9" ht="14.4" x14ac:dyDescent="0.45">
      <c r="A51" s="18">
        <v>48</v>
      </c>
      <c r="B51" s="12"/>
      <c r="C51" s="12"/>
      <c r="D51" s="16">
        <v>1235000</v>
      </c>
      <c r="E51" s="17" t="s">
        <v>27</v>
      </c>
      <c r="F51" s="16">
        <v>1295000</v>
      </c>
      <c r="G51" s="17" t="s">
        <v>28</v>
      </c>
      <c r="H51" s="58">
        <v>1270000</v>
      </c>
      <c r="I51" s="59" t="s">
        <v>1</v>
      </c>
    </row>
    <row r="52" spans="1:9" ht="14.4" x14ac:dyDescent="0.45">
      <c r="A52" s="18">
        <v>49</v>
      </c>
      <c r="B52" s="12"/>
      <c r="C52" s="12"/>
      <c r="D52" s="16">
        <v>1295000</v>
      </c>
      <c r="E52" s="17" t="s">
        <v>27</v>
      </c>
      <c r="F52" s="16">
        <v>1355000</v>
      </c>
      <c r="G52" s="17" t="s">
        <v>28</v>
      </c>
      <c r="H52" s="58">
        <v>1330000</v>
      </c>
      <c r="I52" s="59" t="s">
        <v>1</v>
      </c>
    </row>
    <row r="53" spans="1:9" ht="14.4" x14ac:dyDescent="0.2">
      <c r="A53" s="18">
        <v>50</v>
      </c>
      <c r="B53" s="14"/>
      <c r="C53" s="14"/>
      <c r="D53" s="16">
        <v>1355000</v>
      </c>
      <c r="E53" s="17" t="s">
        <v>27</v>
      </c>
      <c r="F53" s="76"/>
      <c r="G53" s="77"/>
      <c r="H53" s="58">
        <v>1390000</v>
      </c>
      <c r="I53" s="59" t="s">
        <v>1</v>
      </c>
    </row>
  </sheetData>
  <mergeCells count="5">
    <mergeCell ref="F53:G53"/>
    <mergeCell ref="B2:C2"/>
    <mergeCell ref="A2:A3"/>
    <mergeCell ref="D2:G3"/>
    <mergeCell ref="H2:I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入力シート（毎月給与）</vt:lpstr>
      <vt:lpstr>入力シート（ボーナス）</vt:lpstr>
      <vt:lpstr>標準報酬等級表</vt:lpstr>
      <vt:lpstr>'入力シート（毎月給与）'!Print_Area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大作 曽我</cp:lastModifiedBy>
  <dcterms:created xsi:type="dcterms:W3CDTF">2021-05-18T13:41:34Z</dcterms:created>
  <dcterms:modified xsi:type="dcterms:W3CDTF">2026-07-07T06:44:42Z</dcterms:modified>
</cp:coreProperties>
</file>